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0" yWindow="0" windowWidth="16995" windowHeight="14520"/>
  </bookViews>
  <sheets>
    <sheet name="Inmatning" sheetId="1" r:id="rId1"/>
    <sheet name="kost" sheetId="2" r:id="rId2"/>
  </sheets>
  <calcPr calcId="145621"/>
</workbook>
</file>

<file path=xl/calcChain.xml><?xml version="1.0" encoding="utf-8"?>
<calcChain xmlns="http://schemas.openxmlformats.org/spreadsheetml/2006/main">
  <c r="K3" i="1" l="1"/>
  <c r="G31" i="2" l="1"/>
  <c r="L31" i="2" s="1"/>
  <c r="G28" i="2"/>
  <c r="L28" i="2" s="1"/>
  <c r="G25" i="2"/>
  <c r="L25" i="2" s="1"/>
  <c r="G22" i="2"/>
  <c r="L22" i="2" s="1"/>
  <c r="G19" i="2"/>
  <c r="L19" i="2" s="1"/>
  <c r="G16" i="2"/>
  <c r="L16" i="2" s="1"/>
  <c r="G13" i="2"/>
  <c r="L13" i="2" s="1"/>
  <c r="E31" i="2"/>
  <c r="E28" i="2"/>
  <c r="E25" i="2"/>
  <c r="E22" i="2"/>
  <c r="E19" i="2"/>
  <c r="E16" i="2"/>
  <c r="E13" i="2"/>
  <c r="K2" i="1" l="1"/>
  <c r="K1" i="1" s="1"/>
</calcChain>
</file>

<file path=xl/sharedStrings.xml><?xml version="1.0" encoding="utf-8"?>
<sst xmlns="http://schemas.openxmlformats.org/spreadsheetml/2006/main" count="70" uniqueCount="49">
  <si>
    <t>Resultat:</t>
  </si>
  <si>
    <t>Fyll enbart i de gula fälten.</t>
  </si>
  <si>
    <t xml:space="preserve">Observera att kalkylen visar besparingar i pengar. </t>
  </si>
  <si>
    <t>De personella besparingarna i form av minskade skador och trevligare arbetsmiljö följer med på köpet. </t>
  </si>
  <si>
    <t xml:space="preserve">Kalkyl vid användning av stötdämpande packmaterial vid utleveranser av gods jämfört med användning av </t>
  </si>
  <si>
    <t>Per person</t>
  </si>
  <si>
    <t>www.wellpack.info</t>
  </si>
  <si>
    <t>Copyright Svenska Miljö Logistik 2018</t>
  </si>
  <si>
    <t>Per kbm</t>
  </si>
  <si>
    <t>Vi har inte räknat med den tidsbesparing som uppstår tack vare mindre tid för hantering med balning av wellkartonger.</t>
  </si>
  <si>
    <t>SveLog Wellpack CP 333 Nti, producerar 1.5 kbm/tim</t>
  </si>
  <si>
    <t>SveLog Wellpack CP 316 S2i, producerar 1.5 kbm/tim</t>
  </si>
  <si>
    <t>SveLog Wellpack CP 320 S2, producerar 2.5 kbm/tim</t>
  </si>
  <si>
    <t>SveLog Wellpack CP 323 S2, producerar 3.5 kbm/tim</t>
  </si>
  <si>
    <t>SveLog Wellpack CP 422 S2, producerar 5 kbm/tim</t>
  </si>
  <si>
    <t>SveLog Wellpack CP 428 S2, producerar 7.5 kbm/tim</t>
  </si>
  <si>
    <t>SveLog Wellpack CP 430 S2, producerar 8 kbm/tim</t>
  </si>
  <si>
    <t>st</t>
  </si>
  <si>
    <t>Nuvarande inköpskostnad per kbm för packchips, bubbelplast eller kraftpapper:</t>
  </si>
  <si>
    <t>Ert behov av stötdämpande packmaterial per månad i kbm:</t>
  </si>
  <si>
    <t>Lönekostnad per timme inkl. arbetsgivaravgifter och semesterersättning:</t>
  </si>
  <si>
    <t>Månadskostnad vid avskrivning 5 år:</t>
  </si>
  <si>
    <t xml:space="preserve">Copyright Svenska Miljö Logistik 2018  </t>
  </si>
  <si>
    <t>kbm/tim</t>
  </si>
  <si>
    <t xml:space="preserve">SveLog Wellpack CP 428 S2, producerar </t>
  </si>
  <si>
    <t>SveLog Wellpack CP 422 S2, producerar</t>
  </si>
  <si>
    <t>SveLog Wellpack CP 323 S2, producerar</t>
  </si>
  <si>
    <t>SveLog Wellpack CP 320 S2, producerar</t>
  </si>
  <si>
    <t>SveLog Wellpack CP 316 S2i, producerar</t>
  </si>
  <si>
    <t xml:space="preserve">SveLog Wellpack CP 333 Nti, producerar </t>
  </si>
  <si>
    <t>Vi har räknat att investeringen i SveLog Wellpack skrivs av på 5 år.</t>
  </si>
  <si>
    <t>Årskostnad</t>
  </si>
  <si>
    <t>Arbetskostnad per antal kbm och månad från inmatning</t>
  </si>
  <si>
    <t>Arb.kost. år</t>
  </si>
  <si>
    <t>Månadsko.</t>
  </si>
  <si>
    <t xml:space="preserve">Fyll i "1" endast för den modell du </t>
  </si>
  <si>
    <t>väljer.</t>
  </si>
  <si>
    <t xml:space="preserve">                                        för att förvandla uttjänta wellkartonger till stötdämpande packmaterial.</t>
  </si>
  <si>
    <t>Kbm / månad</t>
  </si>
  <si>
    <t>2018 Version 1.18</t>
  </si>
  <si>
    <t>&gt;&gt;</t>
  </si>
  <si>
    <t>Välj någon av följande modeller, skriv "1" i den gula rutan för den modell du väljer, byt modell genom att skriva "0":</t>
  </si>
  <si>
    <t>ENTER</t>
  </si>
  <si>
    <t>&gt;</t>
  </si>
  <si>
    <t xml:space="preserve">SveLog Wellpack CP 430 S2, producerar     </t>
  </si>
  <si>
    <r>
      <t>Sedan</t>
    </r>
    <r>
      <rPr>
        <b/>
        <sz val="11"/>
        <color rgb="FFFF0000"/>
        <rFont val="Calibri"/>
        <family val="2"/>
        <scheme val="minor"/>
      </rPr>
      <t>&gt;&gt;</t>
    </r>
  </si>
  <si>
    <r>
      <t>Årskostnaden är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då:</t>
    </r>
  </si>
  <si>
    <r>
      <t xml:space="preserve">          </t>
    </r>
    <r>
      <rPr>
        <sz val="12"/>
        <color theme="1"/>
        <rFont val="Calibri"/>
        <family val="2"/>
        <scheme val="minor"/>
      </rPr>
      <t xml:space="preserve"> Innan investering är er årskostnad:</t>
    </r>
  </si>
  <si>
    <r>
      <t xml:space="preserve">       Investering i </t>
    </r>
    <r>
      <rPr>
        <b/>
        <sz val="12"/>
        <color theme="1"/>
        <rFont val="Calibri"/>
        <family val="2"/>
        <scheme val="minor"/>
      </rPr>
      <t>SveLog Wellpack</t>
    </r>
    <r>
      <rPr>
        <sz val="12"/>
        <color theme="1"/>
        <rFont val="Calibri"/>
        <family val="2"/>
        <scheme val="minor"/>
      </rPr>
      <t xml:space="preserve"> </t>
    </r>
    <r>
      <rPr>
        <sz val="10.8"/>
        <color theme="1"/>
        <rFont val="Calibri"/>
        <family val="2"/>
        <scheme val="minor"/>
      </rPr>
      <t>(enligt modellval nedan) reducerar kostnaderna för ert företag per år med: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</si>
</sst>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r&quot;;\-#,##0\ &quot;kr&quot;"/>
    <numFmt numFmtId="164" formatCode="#,##0\ &quot;kr&quot;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4D4D4D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1"/>
    <xf numFmtId="0" fontId="5" fillId="0" borderId="0" xfId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8" fillId="0" borderId="0" xfId="0" applyFont="1" applyAlignment="1">
      <alignment vertical="center"/>
    </xf>
    <xf numFmtId="0" fontId="8" fillId="0" borderId="0" xfId="0" applyFont="1"/>
    <xf numFmtId="5" fontId="0" fillId="0" borderId="0" xfId="0" applyNumberFormat="1"/>
    <xf numFmtId="0" fontId="0" fillId="2" borderId="8" xfId="0" applyFill="1" applyBorder="1"/>
    <xf numFmtId="0" fontId="0" fillId="2" borderId="4" xfId="0" applyFill="1" applyBorder="1"/>
    <xf numFmtId="0" fontId="0" fillId="3" borderId="6" xfId="0" applyFill="1" applyBorder="1"/>
    <xf numFmtId="0" fontId="0" fillId="0" borderId="0" xfId="0" applyBorder="1"/>
    <xf numFmtId="0" fontId="0" fillId="5" borderId="0" xfId="0" applyFill="1"/>
    <xf numFmtId="0" fontId="0" fillId="5" borderId="0" xfId="0" applyFill="1" applyBorder="1"/>
    <xf numFmtId="164" fontId="3" fillId="5" borderId="0" xfId="0" applyNumberFormat="1" applyFont="1" applyFill="1" applyBorder="1"/>
    <xf numFmtId="0" fontId="11" fillId="3" borderId="5" xfId="0" applyFont="1" applyFill="1" applyBorder="1"/>
    <xf numFmtId="0" fontId="13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2" fillId="0" borderId="0" xfId="0" applyFont="1" applyBorder="1"/>
    <xf numFmtId="0" fontId="5" fillId="0" borderId="0" xfId="1" applyBorder="1"/>
    <xf numFmtId="0" fontId="6" fillId="0" borderId="12" xfId="0" applyFont="1" applyBorder="1"/>
    <xf numFmtId="0" fontId="0" fillId="0" borderId="12" xfId="0" applyBorder="1"/>
    <xf numFmtId="0" fontId="0" fillId="0" borderId="12" xfId="0" applyFill="1" applyBorder="1"/>
    <xf numFmtId="0" fontId="2" fillId="4" borderId="13" xfId="0" applyFont="1" applyFill="1" applyBorder="1"/>
    <xf numFmtId="0" fontId="7" fillId="0" borderId="12" xfId="0" applyFont="1" applyBorder="1"/>
    <xf numFmtId="0" fontId="4" fillId="0" borderId="12" xfId="0" applyFont="1" applyBorder="1"/>
    <xf numFmtId="0" fontId="12" fillId="0" borderId="12" xfId="0" applyFont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1" xfId="0" applyFill="1" applyBorder="1"/>
    <xf numFmtId="0" fontId="6" fillId="3" borderId="1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7" xfId="0" applyBorder="1"/>
    <xf numFmtId="164" fontId="15" fillId="3" borderId="5" xfId="0" applyNumberFormat="1" applyFont="1" applyFill="1" applyBorder="1"/>
    <xf numFmtId="0" fontId="14" fillId="3" borderId="5" xfId="0" applyFont="1" applyFill="1" applyBorder="1"/>
    <xf numFmtId="0" fontId="0" fillId="3" borderId="19" xfId="0" applyFill="1" applyBorder="1"/>
    <xf numFmtId="0" fontId="0" fillId="3" borderId="7" xfId="0" applyFill="1" applyBorder="1"/>
    <xf numFmtId="0" fontId="0" fillId="3" borderId="8" xfId="0" applyFill="1" applyBorder="1"/>
    <xf numFmtId="0" fontId="14" fillId="3" borderId="8" xfId="0" applyFont="1" applyFill="1" applyBorder="1"/>
    <xf numFmtId="0" fontId="11" fillId="3" borderId="8" xfId="0" applyFont="1" applyFill="1" applyBorder="1"/>
    <xf numFmtId="164" fontId="15" fillId="3" borderId="8" xfId="0" applyNumberFormat="1" applyFont="1" applyFill="1" applyBorder="1"/>
    <xf numFmtId="0" fontId="0" fillId="3" borderId="9" xfId="0" applyFill="1" applyBorder="1"/>
    <xf numFmtId="164" fontId="19" fillId="3" borderId="3" xfId="0" applyNumberFormat="1" applyFont="1" applyFill="1" applyBorder="1" applyAlignment="1">
      <alignment horizontal="right"/>
    </xf>
    <xf numFmtId="0" fontId="20" fillId="3" borderId="18" xfId="0" applyFont="1" applyFill="1" applyBorder="1"/>
    <xf numFmtId="0" fontId="18" fillId="2" borderId="7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xpshop.net/product/svelog-wellpack-cp-323-s2" TargetMode="External"/><Relationship Id="rId18" Type="http://schemas.openxmlformats.org/officeDocument/2006/relationships/image" Target="../media/image9.png"/><Relationship Id="rId3" Type="http://schemas.openxmlformats.org/officeDocument/2006/relationships/hyperlink" Target="https://www.wellpack.info/" TargetMode="External"/><Relationship Id="rId7" Type="http://schemas.openxmlformats.org/officeDocument/2006/relationships/hyperlink" Target="https://www.xpshop.net/product/svelog-wellpack-cp430-s2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www.xpshop.net/product/svelog-wellpack-cp-316-s2i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1" Type="http://schemas.openxmlformats.org/officeDocument/2006/relationships/hyperlink" Target="https://svelog.co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xpshop.net/product/svelog-wellpack-cp-422s2" TargetMode="External"/><Relationship Id="rId5" Type="http://schemas.openxmlformats.org/officeDocument/2006/relationships/hyperlink" Target="https://www.xpshop.net/product/svelog-wellpack-cp-333-nti-bordsmodell" TargetMode="External"/><Relationship Id="rId15" Type="http://schemas.openxmlformats.org/officeDocument/2006/relationships/hyperlink" Target="https://www.xpshop.net/product/svelog-wellpack-cp-320-s2i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xpshop.net/product/svelog-wellpack-cp428-s2" TargetMode="Externa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647699</xdr:colOff>
      <xdr:row>35</xdr:row>
      <xdr:rowOff>171449</xdr:rowOff>
    </xdr:from>
    <xdr:to>
      <xdr:col>7</xdr:col>
      <xdr:colOff>400596</xdr:colOff>
      <xdr:row>38</xdr:row>
      <xdr:rowOff>104774</xdr:rowOff>
    </xdr:to>
    <xdr:pic>
      <xdr:nvPicPr>
        <xdr:cNvPr id="2" name="Bildobjekt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499" y="7277099"/>
          <a:ext cx="3058072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26635</xdr:colOff>
      <xdr:row>4</xdr:row>
      <xdr:rowOff>5351</xdr:rowOff>
    </xdr:from>
    <xdr:to>
      <xdr:col>2</xdr:col>
      <xdr:colOff>533400</xdr:colOff>
      <xdr:row>5</xdr:row>
      <xdr:rowOff>9524</xdr:rowOff>
    </xdr:to>
    <xdr:pic>
      <xdr:nvPicPr>
        <xdr:cNvPr id="5" name="Bildobjekt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235" y="814976"/>
          <a:ext cx="1116365" cy="19467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29</xdr:row>
      <xdr:rowOff>66675</xdr:rowOff>
    </xdr:from>
    <xdr:to>
      <xdr:col>2</xdr:col>
      <xdr:colOff>219075</xdr:colOff>
      <xdr:row>31</xdr:row>
      <xdr:rowOff>94933</xdr:rowOff>
    </xdr:to>
    <xdr:pic>
      <xdr:nvPicPr>
        <xdr:cNvPr id="6" name="Bildobjekt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5" y="5762625"/>
          <a:ext cx="723900" cy="42830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10</xdr:row>
      <xdr:rowOff>57149</xdr:rowOff>
    </xdr:from>
    <xdr:to>
      <xdr:col>2</xdr:col>
      <xdr:colOff>333375</xdr:colOff>
      <xdr:row>14</xdr:row>
      <xdr:rowOff>16235</xdr:rowOff>
    </xdr:to>
    <xdr:pic>
      <xdr:nvPicPr>
        <xdr:cNvPr id="7" name="Bildobjekt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0975" y="2009774"/>
          <a:ext cx="762000" cy="74966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14</xdr:row>
      <xdr:rowOff>47625</xdr:rowOff>
    </xdr:from>
    <xdr:to>
      <xdr:col>2</xdr:col>
      <xdr:colOff>285750</xdr:colOff>
      <xdr:row>17</xdr:row>
      <xdr:rowOff>52925</xdr:rowOff>
    </xdr:to>
    <xdr:pic>
      <xdr:nvPicPr>
        <xdr:cNvPr id="8" name="Bildobjekt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2781300"/>
          <a:ext cx="657225" cy="595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17</xdr:row>
      <xdr:rowOff>123826</xdr:rowOff>
    </xdr:from>
    <xdr:to>
      <xdr:col>2</xdr:col>
      <xdr:colOff>76760</xdr:colOff>
      <xdr:row>20</xdr:row>
      <xdr:rowOff>57150</xdr:rowOff>
    </xdr:to>
    <xdr:pic>
      <xdr:nvPicPr>
        <xdr:cNvPr id="9" name="Bildobjekt 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3448051"/>
          <a:ext cx="486335" cy="533399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20</xdr:row>
      <xdr:rowOff>133351</xdr:rowOff>
    </xdr:from>
    <xdr:to>
      <xdr:col>2</xdr:col>
      <xdr:colOff>190909</xdr:colOff>
      <xdr:row>22</xdr:row>
      <xdr:rowOff>104775</xdr:rowOff>
    </xdr:to>
    <xdr:pic>
      <xdr:nvPicPr>
        <xdr:cNvPr id="10" name="Bildobjekt 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47651" y="4048126"/>
          <a:ext cx="552858" cy="3714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23</xdr:row>
      <xdr:rowOff>38100</xdr:rowOff>
    </xdr:from>
    <xdr:to>
      <xdr:col>2</xdr:col>
      <xdr:colOff>161925</xdr:colOff>
      <xdr:row>26</xdr:row>
      <xdr:rowOff>6797</xdr:rowOff>
    </xdr:to>
    <xdr:pic>
      <xdr:nvPicPr>
        <xdr:cNvPr id="11" name="Bildobjekt 10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85750" y="4552950"/>
          <a:ext cx="485775" cy="56877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26</xdr:row>
      <xdr:rowOff>47625</xdr:rowOff>
    </xdr:from>
    <xdr:to>
      <xdr:col>2</xdr:col>
      <xdr:colOff>209550</xdr:colOff>
      <xdr:row>29</xdr:row>
      <xdr:rowOff>38565</xdr:rowOff>
    </xdr:to>
    <xdr:pic>
      <xdr:nvPicPr>
        <xdr:cNvPr id="12" name="Bildobjekt 1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33350" y="5162550"/>
          <a:ext cx="685800" cy="591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33</xdr:row>
      <xdr:rowOff>133350</xdr:rowOff>
    </xdr:from>
    <xdr:to>
      <xdr:col>1</xdr:col>
      <xdr:colOff>4647825</xdr:colOff>
      <xdr:row>36</xdr:row>
      <xdr:rowOff>57088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4143375"/>
          <a:ext cx="3000000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llpack.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B1" workbookViewId="0">
      <selection activeCell="K6" sqref="K6"/>
    </sheetView>
  </sheetViews>
  <sheetFormatPr defaultRowHeight="15" x14ac:dyDescent="0.25"/>
  <cols>
    <col min="1" max="1" width="9.140625" style="4"/>
    <col min="4" max="4" width="15.28515625" customWidth="1"/>
    <col min="5" max="5" width="1.5703125" customWidth="1"/>
    <col min="6" max="6" width="18" customWidth="1"/>
    <col min="7" max="7" width="14.7109375" style="1" customWidth="1"/>
    <col min="8" max="8" width="8.7109375" style="4" customWidth="1"/>
    <col min="9" max="9" width="8.42578125" style="1" customWidth="1"/>
    <col min="10" max="10" width="7.140625" customWidth="1"/>
    <col min="11" max="11" width="17.7109375" customWidth="1"/>
    <col min="13" max="13" width="9.140625" style="4"/>
    <col min="15" max="15" width="10.5703125" customWidth="1"/>
    <col min="16" max="16" width="9.7109375" customWidth="1"/>
  </cols>
  <sheetData>
    <row r="1" spans="1:14" ht="21" x14ac:dyDescent="0.35">
      <c r="B1" s="67" t="s">
        <v>48</v>
      </c>
      <c r="C1" s="16"/>
      <c r="D1" s="16"/>
      <c r="E1" s="16"/>
      <c r="F1" s="16"/>
      <c r="G1" s="16"/>
      <c r="H1" s="16"/>
      <c r="I1" s="16"/>
      <c r="J1" s="16"/>
      <c r="K1" s="66">
        <f>12*(K6*K7)-K2</f>
        <v>0</v>
      </c>
      <c r="L1" s="16"/>
      <c r="M1" s="17"/>
      <c r="N1" s="53"/>
    </row>
    <row r="2" spans="1:14" s="4" customFormat="1" ht="21" x14ac:dyDescent="0.35">
      <c r="B2" s="59"/>
      <c r="C2" s="18"/>
      <c r="D2" s="18"/>
      <c r="E2" s="18"/>
      <c r="F2" s="18"/>
      <c r="G2" s="18"/>
      <c r="H2" s="58" t="s">
        <v>46</v>
      </c>
      <c r="I2" s="18"/>
      <c r="J2" s="29"/>
      <c r="K2" s="57">
        <f>12*K6*K7+K13*(kost!E13+kost!L13)-K13*(12*K6*K7)+K16*(kost!E16+kost!L16)-K16*(12*K6*K7)+K19*(kost!E19+kost!L19)-K19*(12*K6*K7)+K22*(kost!E22+kost!L22)-K22*(12*K6*K7)+K25*(kost!E25+kost!L25)-K25*(12*K6*K7)+K28*(kost!E28+kost!L28)-K28*(12*K6*K7)+K31*(kost!E31+kost!L31)-K31*(12*K6*K7)</f>
        <v>150000</v>
      </c>
      <c r="L2" s="18"/>
      <c r="M2" s="24"/>
      <c r="N2" s="53"/>
    </row>
    <row r="3" spans="1:14" s="4" customFormat="1" ht="21" x14ac:dyDescent="0.35">
      <c r="B3" s="60"/>
      <c r="C3" s="61"/>
      <c r="D3" s="61"/>
      <c r="E3" s="61"/>
      <c r="F3" s="61"/>
      <c r="G3" s="61" t="s">
        <v>47</v>
      </c>
      <c r="H3" s="62"/>
      <c r="I3" s="61"/>
      <c r="J3" s="63"/>
      <c r="K3" s="64">
        <f>K6*K7*12</f>
        <v>150000</v>
      </c>
      <c r="L3" s="61"/>
      <c r="M3" s="65"/>
      <c r="N3" s="53"/>
    </row>
    <row r="4" spans="1:14" s="4" customFormat="1" x14ac:dyDescent="0.25">
      <c r="B4" s="43" t="s">
        <v>4</v>
      </c>
      <c r="C4" s="31"/>
      <c r="D4" s="31"/>
      <c r="E4" s="31"/>
      <c r="F4" s="31"/>
      <c r="G4" s="31"/>
      <c r="H4" s="31"/>
      <c r="I4" s="31"/>
      <c r="J4" s="31"/>
      <c r="K4" s="25"/>
      <c r="L4" s="32"/>
      <c r="M4" s="32"/>
      <c r="N4" s="53"/>
    </row>
    <row r="5" spans="1:14" x14ac:dyDescent="0.25">
      <c r="B5" s="43" t="s">
        <v>37</v>
      </c>
      <c r="C5" s="31"/>
      <c r="D5" s="31"/>
      <c r="E5" s="31"/>
      <c r="F5" s="31"/>
      <c r="G5" s="31"/>
      <c r="H5" s="31"/>
      <c r="I5" s="31"/>
      <c r="J5" s="31"/>
      <c r="K5" s="32" t="s">
        <v>1</v>
      </c>
      <c r="L5" s="25"/>
      <c r="M5" s="25"/>
      <c r="N5" s="53"/>
    </row>
    <row r="6" spans="1:14" ht="15.75" x14ac:dyDescent="0.25">
      <c r="B6" s="44" t="s">
        <v>18</v>
      </c>
      <c r="C6" s="25"/>
      <c r="D6" s="25"/>
      <c r="E6" s="25"/>
      <c r="F6" s="25"/>
      <c r="G6" s="25"/>
      <c r="H6" s="25"/>
      <c r="I6" s="25"/>
      <c r="J6" s="30" t="s">
        <v>40</v>
      </c>
      <c r="K6" s="12">
        <v>1250</v>
      </c>
      <c r="L6" s="25" t="s">
        <v>8</v>
      </c>
      <c r="M6" s="25"/>
      <c r="N6" s="53"/>
    </row>
    <row r="7" spans="1:14" ht="15.75" x14ac:dyDescent="0.25">
      <c r="B7" s="44" t="s">
        <v>19</v>
      </c>
      <c r="C7" s="25"/>
      <c r="D7" s="25"/>
      <c r="E7" s="25"/>
      <c r="F7" s="25"/>
      <c r="G7" s="25"/>
      <c r="H7" s="25"/>
      <c r="I7" s="25"/>
      <c r="J7" s="30" t="s">
        <v>40</v>
      </c>
      <c r="K7" s="10">
        <v>10</v>
      </c>
      <c r="L7" s="25" t="s">
        <v>38</v>
      </c>
      <c r="M7" s="25"/>
      <c r="N7" s="53"/>
    </row>
    <row r="8" spans="1:14" ht="15.75" x14ac:dyDescent="0.25">
      <c r="B8" s="45" t="s">
        <v>20</v>
      </c>
      <c r="C8" s="25"/>
      <c r="D8" s="25"/>
      <c r="E8" s="25"/>
      <c r="F8" s="25"/>
      <c r="G8" s="25"/>
      <c r="H8" s="25"/>
      <c r="I8" s="25"/>
      <c r="J8" s="30" t="s">
        <v>40</v>
      </c>
      <c r="K8" s="12">
        <v>450</v>
      </c>
      <c r="L8" s="25" t="s">
        <v>5</v>
      </c>
      <c r="M8" s="25"/>
      <c r="N8" s="53"/>
    </row>
    <row r="9" spans="1:14" s="1" customFormat="1" ht="9" customHeight="1" x14ac:dyDescent="0.25">
      <c r="A9" s="4"/>
      <c r="B9" s="4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53"/>
    </row>
    <row r="10" spans="1:14" s="4" customFormat="1" ht="15" customHeight="1" x14ac:dyDescent="0.25">
      <c r="B10" s="45" t="s">
        <v>41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53"/>
    </row>
    <row r="11" spans="1:14" s="4" customFormat="1" ht="15" customHeight="1" thickBot="1" x14ac:dyDescent="0.3">
      <c r="B11" s="45"/>
      <c r="C11" s="25"/>
      <c r="D11" s="25"/>
      <c r="E11" s="25"/>
      <c r="F11" s="25"/>
      <c r="G11" s="25"/>
      <c r="H11" s="30" t="s">
        <v>40</v>
      </c>
      <c r="I11" s="68" t="s">
        <v>35</v>
      </c>
      <c r="J11" s="22"/>
      <c r="K11" s="23"/>
      <c r="L11" s="25"/>
      <c r="M11" s="25"/>
      <c r="N11" s="53"/>
    </row>
    <row r="12" spans="1:14" ht="15.75" thickBot="1" x14ac:dyDescent="0.3">
      <c r="B12" s="44"/>
      <c r="C12" s="25"/>
      <c r="D12" s="33"/>
      <c r="E12" s="33"/>
      <c r="F12" s="33"/>
      <c r="G12" s="25"/>
      <c r="H12" s="25"/>
      <c r="I12" s="25"/>
      <c r="J12" s="25"/>
      <c r="K12" s="11" t="s">
        <v>36</v>
      </c>
      <c r="L12" s="55" t="s">
        <v>45</v>
      </c>
      <c r="M12" s="54" t="s">
        <v>42</v>
      </c>
      <c r="N12" s="53"/>
    </row>
    <row r="13" spans="1:14" s="4" customFormat="1" ht="15.75" x14ac:dyDescent="0.25">
      <c r="B13" s="44"/>
      <c r="C13" s="34"/>
      <c r="D13" s="34" t="s">
        <v>44</v>
      </c>
      <c r="E13" s="33"/>
      <c r="F13" s="33"/>
      <c r="G13" s="25"/>
      <c r="H13" s="25" t="s">
        <v>23</v>
      </c>
      <c r="I13" s="35">
        <v>8</v>
      </c>
      <c r="J13" s="30" t="s">
        <v>43</v>
      </c>
      <c r="K13" s="11">
        <v>0</v>
      </c>
      <c r="L13" s="25" t="s">
        <v>17</v>
      </c>
      <c r="M13" s="25"/>
      <c r="N13" s="53"/>
    </row>
    <row r="14" spans="1:14" s="4" customFormat="1" ht="15.75" x14ac:dyDescent="0.25">
      <c r="B14" s="44"/>
      <c r="C14" s="34"/>
      <c r="D14" s="33"/>
      <c r="E14" s="33"/>
      <c r="F14" s="33"/>
      <c r="G14" s="25"/>
      <c r="H14" s="25"/>
      <c r="I14" s="25"/>
      <c r="J14" s="25"/>
      <c r="K14" s="36"/>
      <c r="L14" s="25"/>
      <c r="M14" s="25"/>
      <c r="N14" s="53"/>
    </row>
    <row r="15" spans="1:14" s="4" customFormat="1" x14ac:dyDescent="0.25">
      <c r="B15" s="44"/>
      <c r="C15" s="25"/>
      <c r="D15" s="33"/>
      <c r="E15" s="33"/>
      <c r="F15" s="33"/>
      <c r="G15" s="25"/>
      <c r="H15" s="25"/>
      <c r="I15" s="37"/>
      <c r="J15" s="25"/>
      <c r="K15" s="36"/>
      <c r="L15" s="25"/>
      <c r="M15" s="25"/>
      <c r="N15" s="53"/>
    </row>
    <row r="16" spans="1:14" s="4" customFormat="1" ht="15.75" x14ac:dyDescent="0.25">
      <c r="B16" s="44"/>
      <c r="C16" s="34"/>
      <c r="D16" s="34" t="s">
        <v>24</v>
      </c>
      <c r="E16" s="33"/>
      <c r="F16" s="33"/>
      <c r="G16" s="25"/>
      <c r="H16" s="25" t="s">
        <v>23</v>
      </c>
      <c r="I16" s="38">
        <v>7.5</v>
      </c>
      <c r="J16" s="30" t="s">
        <v>43</v>
      </c>
      <c r="K16" s="10">
        <v>0</v>
      </c>
      <c r="L16" s="56" t="s">
        <v>17</v>
      </c>
      <c r="M16" s="25"/>
      <c r="N16" s="53"/>
    </row>
    <row r="17" spans="2:17" s="4" customFormat="1" ht="15.75" x14ac:dyDescent="0.25">
      <c r="B17" s="44"/>
      <c r="C17" s="34"/>
      <c r="D17" s="34"/>
      <c r="E17" s="33"/>
      <c r="F17" s="33"/>
      <c r="G17" s="25"/>
      <c r="H17" s="25"/>
      <c r="I17" s="35"/>
      <c r="J17" s="25"/>
      <c r="K17" s="36"/>
      <c r="L17" s="25"/>
      <c r="M17" s="25"/>
      <c r="N17" s="53"/>
    </row>
    <row r="18" spans="2:17" s="4" customFormat="1" ht="15.75" x14ac:dyDescent="0.25">
      <c r="B18" s="44"/>
      <c r="C18" s="34"/>
      <c r="D18" s="34"/>
      <c r="E18" s="33"/>
      <c r="F18" s="33"/>
      <c r="G18" s="25"/>
      <c r="H18" s="25"/>
      <c r="I18" s="35"/>
      <c r="J18" s="25"/>
      <c r="K18" s="36"/>
      <c r="L18" s="25"/>
      <c r="M18" s="25"/>
      <c r="N18" s="53"/>
    </row>
    <row r="19" spans="2:17" s="4" customFormat="1" ht="15.75" x14ac:dyDescent="0.25">
      <c r="B19" s="44"/>
      <c r="C19" s="34"/>
      <c r="D19" s="34" t="s">
        <v>25</v>
      </c>
      <c r="E19" s="33"/>
      <c r="F19" s="33"/>
      <c r="G19" s="25"/>
      <c r="H19" s="25" t="s">
        <v>23</v>
      </c>
      <c r="I19" s="35">
        <v>5</v>
      </c>
      <c r="J19" s="30" t="s">
        <v>43</v>
      </c>
      <c r="K19" s="10">
        <v>0</v>
      </c>
      <c r="L19" s="25" t="s">
        <v>17</v>
      </c>
      <c r="M19" s="25"/>
      <c r="N19" s="53"/>
    </row>
    <row r="20" spans="2:17" s="4" customFormat="1" ht="15.75" x14ac:dyDescent="0.25">
      <c r="B20" s="44"/>
      <c r="C20" s="25"/>
      <c r="D20" s="25"/>
      <c r="E20" s="33"/>
      <c r="F20" s="33"/>
      <c r="G20" s="25"/>
      <c r="H20" s="25"/>
      <c r="I20" s="35"/>
      <c r="J20" s="25"/>
      <c r="K20" s="36"/>
      <c r="L20" s="25"/>
      <c r="M20" s="25"/>
      <c r="N20" s="53"/>
    </row>
    <row r="21" spans="2:17" s="4" customFormat="1" ht="15.75" x14ac:dyDescent="0.25">
      <c r="B21" s="44"/>
      <c r="C21" s="34"/>
      <c r="D21" s="33"/>
      <c r="E21" s="33"/>
      <c r="F21" s="33"/>
      <c r="G21" s="25"/>
      <c r="H21" s="25"/>
      <c r="I21" s="35"/>
      <c r="J21" s="25"/>
      <c r="K21" s="36"/>
      <c r="L21" s="25"/>
      <c r="M21" s="25"/>
      <c r="N21" s="53"/>
    </row>
    <row r="22" spans="2:17" s="4" customFormat="1" ht="15.75" x14ac:dyDescent="0.25">
      <c r="B22" s="44"/>
      <c r="C22" s="25"/>
      <c r="D22" s="34" t="s">
        <v>26</v>
      </c>
      <c r="E22" s="33"/>
      <c r="F22" s="33"/>
      <c r="G22" s="25"/>
      <c r="H22" s="25" t="s">
        <v>23</v>
      </c>
      <c r="I22" s="35">
        <v>3.5</v>
      </c>
      <c r="J22" s="30" t="s">
        <v>43</v>
      </c>
      <c r="K22" s="10">
        <v>0</v>
      </c>
      <c r="L22" s="25" t="s">
        <v>17</v>
      </c>
      <c r="M22" s="25"/>
      <c r="N22" s="53"/>
    </row>
    <row r="23" spans="2:17" s="4" customFormat="1" ht="15.75" x14ac:dyDescent="0.25">
      <c r="B23" s="44"/>
      <c r="C23" s="34"/>
      <c r="D23" s="33"/>
      <c r="E23" s="33"/>
      <c r="F23" s="33"/>
      <c r="G23" s="25"/>
      <c r="H23" s="25"/>
      <c r="I23" s="35"/>
      <c r="J23" s="25"/>
      <c r="K23" s="36"/>
      <c r="L23" s="25"/>
      <c r="M23" s="25"/>
      <c r="N23" s="53"/>
    </row>
    <row r="24" spans="2:17" s="4" customFormat="1" ht="15.75" x14ac:dyDescent="0.25">
      <c r="B24" s="44"/>
      <c r="C24" s="34"/>
      <c r="D24" s="33"/>
      <c r="E24" s="33"/>
      <c r="F24" s="33"/>
      <c r="G24" s="25"/>
      <c r="H24" s="25"/>
      <c r="I24" s="35"/>
      <c r="J24" s="25"/>
      <c r="K24" s="36"/>
      <c r="L24" s="25"/>
      <c r="M24" s="25"/>
      <c r="N24" s="53"/>
    </row>
    <row r="25" spans="2:17" s="4" customFormat="1" ht="15.75" x14ac:dyDescent="0.25">
      <c r="B25" s="44"/>
      <c r="C25" s="25"/>
      <c r="D25" s="34" t="s">
        <v>27</v>
      </c>
      <c r="E25" s="33"/>
      <c r="F25" s="33"/>
      <c r="G25" s="25"/>
      <c r="H25" s="25" t="s">
        <v>23</v>
      </c>
      <c r="I25" s="35">
        <v>2.5</v>
      </c>
      <c r="J25" s="30" t="s">
        <v>43</v>
      </c>
      <c r="K25" s="10">
        <v>0</v>
      </c>
      <c r="L25" s="25" t="s">
        <v>17</v>
      </c>
      <c r="M25" s="25"/>
      <c r="N25" s="53"/>
    </row>
    <row r="26" spans="2:17" s="4" customFormat="1" ht="15.75" x14ac:dyDescent="0.25">
      <c r="B26" s="44"/>
      <c r="C26" s="25"/>
      <c r="D26" s="34"/>
      <c r="E26" s="33"/>
      <c r="F26" s="33"/>
      <c r="G26" s="25"/>
      <c r="H26" s="25"/>
      <c r="I26" s="35"/>
      <c r="J26" s="25"/>
      <c r="K26" s="36"/>
      <c r="L26" s="25"/>
      <c r="M26" s="25"/>
      <c r="N26" s="53"/>
    </row>
    <row r="27" spans="2:17" s="4" customFormat="1" ht="15.75" x14ac:dyDescent="0.25">
      <c r="B27" s="44"/>
      <c r="C27" s="34"/>
      <c r="D27" s="33"/>
      <c r="E27" s="33"/>
      <c r="F27" s="33"/>
      <c r="G27" s="25"/>
      <c r="H27" s="25"/>
      <c r="I27" s="35"/>
      <c r="J27" s="25"/>
      <c r="K27" s="36"/>
      <c r="L27" s="25"/>
      <c r="M27" s="25"/>
      <c r="N27" s="53"/>
    </row>
    <row r="28" spans="2:17" s="4" customFormat="1" ht="15.75" x14ac:dyDescent="0.25">
      <c r="B28" s="44"/>
      <c r="C28" s="25"/>
      <c r="D28" s="39" t="s">
        <v>28</v>
      </c>
      <c r="E28" s="25"/>
      <c r="F28" s="25"/>
      <c r="G28" s="25"/>
      <c r="H28" s="25" t="s">
        <v>23</v>
      </c>
      <c r="I28" s="35">
        <v>1.5</v>
      </c>
      <c r="J28" s="30" t="s">
        <v>43</v>
      </c>
      <c r="K28" s="10">
        <v>0</v>
      </c>
      <c r="L28" s="25" t="s">
        <v>17</v>
      </c>
      <c r="M28" s="25"/>
      <c r="N28" s="53"/>
    </row>
    <row r="29" spans="2:17" s="4" customFormat="1" ht="15.75" x14ac:dyDescent="0.25">
      <c r="B29" s="44"/>
      <c r="C29" s="25"/>
      <c r="D29" s="39"/>
      <c r="E29" s="25"/>
      <c r="F29" s="25"/>
      <c r="G29" s="25"/>
      <c r="H29" s="25"/>
      <c r="I29" s="35"/>
      <c r="J29" s="25"/>
      <c r="K29" s="36"/>
      <c r="L29" s="25"/>
      <c r="M29" s="25"/>
      <c r="N29" s="53"/>
    </row>
    <row r="30" spans="2:17" s="4" customFormat="1" ht="15.75" x14ac:dyDescent="0.25">
      <c r="B30" s="44"/>
      <c r="C30" s="25"/>
      <c r="D30" s="25"/>
      <c r="E30" s="25"/>
      <c r="F30" s="25"/>
      <c r="G30" s="25"/>
      <c r="H30" s="25"/>
      <c r="I30" s="35"/>
      <c r="J30" s="25"/>
      <c r="K30" s="36"/>
      <c r="L30" s="25"/>
      <c r="M30" s="25"/>
      <c r="N30" s="53"/>
      <c r="Q30" s="30"/>
    </row>
    <row r="31" spans="2:17" s="4" customFormat="1" ht="15.75" x14ac:dyDescent="0.25">
      <c r="B31" s="44"/>
      <c r="C31" s="39"/>
      <c r="D31" s="39" t="s">
        <v>29</v>
      </c>
      <c r="E31" s="25"/>
      <c r="F31" s="25"/>
      <c r="G31" s="25"/>
      <c r="H31" s="25" t="s">
        <v>23</v>
      </c>
      <c r="I31" s="35">
        <v>1.5</v>
      </c>
      <c r="J31" s="30" t="s">
        <v>43</v>
      </c>
      <c r="K31" s="10">
        <v>0</v>
      </c>
      <c r="L31" s="25" t="s">
        <v>17</v>
      </c>
      <c r="M31" s="25"/>
      <c r="N31" s="53"/>
    </row>
    <row r="32" spans="2:17" s="4" customFormat="1" ht="9.75" customHeight="1" x14ac:dyDescent="0.25">
      <c r="B32" s="44"/>
      <c r="C32" s="25"/>
      <c r="D32" s="25"/>
      <c r="E32" s="25"/>
      <c r="F32" s="25"/>
      <c r="G32" s="25"/>
      <c r="H32" s="25"/>
      <c r="I32" s="25"/>
      <c r="J32" s="25"/>
      <c r="K32" s="40"/>
      <c r="L32" s="25"/>
      <c r="M32" s="25"/>
      <c r="N32" s="53"/>
    </row>
    <row r="33" spans="2:14" x14ac:dyDescent="0.25">
      <c r="B33" s="46" t="s">
        <v>9</v>
      </c>
      <c r="C33" s="13"/>
      <c r="D33" s="13"/>
      <c r="E33" s="13"/>
      <c r="F33" s="13"/>
      <c r="G33" s="13"/>
      <c r="H33" s="13"/>
      <c r="I33" s="13"/>
      <c r="J33" s="13"/>
      <c r="K33" s="14"/>
      <c r="L33" s="15"/>
      <c r="M33" s="15"/>
      <c r="N33" s="53"/>
    </row>
    <row r="34" spans="2:14" x14ac:dyDescent="0.25">
      <c r="B34" s="46" t="s">
        <v>30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53"/>
    </row>
    <row r="35" spans="2:14" s="4" customFormat="1" x14ac:dyDescent="0.25">
      <c r="B35" s="47" t="s">
        <v>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3"/>
    </row>
    <row r="36" spans="2:14" x14ac:dyDescent="0.25">
      <c r="B36" s="47" t="s">
        <v>3</v>
      </c>
      <c r="C36" s="25"/>
      <c r="D36" s="25"/>
      <c r="E36" s="25"/>
      <c r="F36" s="25"/>
      <c r="G36" s="25"/>
      <c r="H36" s="25"/>
      <c r="I36" s="25"/>
      <c r="J36" s="41"/>
      <c r="K36" s="25"/>
      <c r="L36" s="25"/>
      <c r="M36" s="25"/>
      <c r="N36" s="53"/>
    </row>
    <row r="37" spans="2:14" x14ac:dyDescent="0.25">
      <c r="B37" s="48" t="s">
        <v>39</v>
      </c>
      <c r="C37" s="25"/>
      <c r="D37" s="25"/>
      <c r="E37" s="25"/>
      <c r="F37" s="25"/>
      <c r="G37" s="25"/>
      <c r="H37" s="25"/>
      <c r="I37" s="25"/>
      <c r="J37" s="25"/>
      <c r="K37" s="42" t="s">
        <v>6</v>
      </c>
      <c r="L37" s="25"/>
      <c r="M37" s="25"/>
      <c r="N37" s="53"/>
    </row>
    <row r="38" spans="2:14" x14ac:dyDescent="0.25">
      <c r="B38" s="49" t="s">
        <v>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53"/>
    </row>
    <row r="39" spans="2:14" s="4" customFormat="1" x14ac:dyDescent="0.25">
      <c r="B39" s="4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53"/>
    </row>
    <row r="40" spans="2:14" ht="15.75" thickBot="1" x14ac:dyDescent="0.3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</row>
    <row r="41" spans="2:14" x14ac:dyDescent="0.25">
      <c r="B41" s="4"/>
      <c r="C41" s="4"/>
      <c r="D41" s="4"/>
      <c r="E41" s="4"/>
      <c r="F41" s="4"/>
      <c r="G41" s="4"/>
      <c r="I41" s="4"/>
      <c r="J41" s="4"/>
    </row>
    <row r="42" spans="2:14" x14ac:dyDescent="0.25">
      <c r="C42" s="4"/>
      <c r="D42" s="4"/>
      <c r="E42" s="4"/>
      <c r="F42" s="4"/>
      <c r="G42" s="4"/>
      <c r="I42" s="4"/>
      <c r="J42" s="4"/>
    </row>
    <row r="43" spans="2:14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sheetProtection password="CC77" sheet="1" objects="1" scenarios="1" selectLockedCells="1"/>
  <hyperlinks>
    <hyperlink ref="K37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B39" sqref="B39"/>
    </sheetView>
  </sheetViews>
  <sheetFormatPr defaultRowHeight="15" x14ac:dyDescent="0.25"/>
  <cols>
    <col min="2" max="2" width="73.5703125" customWidth="1"/>
    <col min="3" max="3" width="7.7109375" style="4" customWidth="1"/>
    <col min="4" max="4" width="11" bestFit="1" customWidth="1"/>
    <col min="5" max="5" width="10.85546875" bestFit="1" customWidth="1"/>
  </cols>
  <sheetData>
    <row r="2" spans="1:12" x14ac:dyDescent="0.25">
      <c r="B2" s="6" t="s">
        <v>0</v>
      </c>
      <c r="C2" s="6"/>
    </row>
    <row r="3" spans="1:12" s="4" customFormat="1" x14ac:dyDescent="0.25">
      <c r="A3" s="25"/>
      <c r="B3" s="25"/>
      <c r="C3" s="25"/>
      <c r="D3" s="25"/>
    </row>
    <row r="4" spans="1:12" s="4" customFormat="1" x14ac:dyDescent="0.25">
      <c r="A4" s="25"/>
      <c r="B4" s="27"/>
      <c r="C4" s="27"/>
      <c r="D4" s="27"/>
      <c r="E4" s="26"/>
    </row>
    <row r="5" spans="1:12" s="4" customFormat="1" ht="15.75" x14ac:dyDescent="0.25">
      <c r="A5" s="25"/>
      <c r="B5" s="27"/>
      <c r="C5" s="27"/>
      <c r="D5" s="28"/>
      <c r="E5" s="26"/>
    </row>
    <row r="7" spans="1:12" x14ac:dyDescent="0.25">
      <c r="D7" s="3"/>
    </row>
    <row r="9" spans="1:12" x14ac:dyDescent="0.25">
      <c r="D9" s="2"/>
    </row>
    <row r="10" spans="1:12" x14ac:dyDescent="0.25">
      <c r="B10" s="1"/>
      <c r="D10" s="2"/>
      <c r="E10" s="1"/>
      <c r="F10" s="1"/>
    </row>
    <row r="11" spans="1:12" x14ac:dyDescent="0.25">
      <c r="B11" s="1" t="s">
        <v>21</v>
      </c>
      <c r="D11" s="1"/>
      <c r="E11" s="1"/>
      <c r="F11" s="1"/>
    </row>
    <row r="12" spans="1:12" s="4" customFormat="1" x14ac:dyDescent="0.25">
      <c r="D12" s="4" t="s">
        <v>34</v>
      </c>
      <c r="E12" s="4" t="s">
        <v>31</v>
      </c>
      <c r="F12" s="4" t="s">
        <v>32</v>
      </c>
      <c r="L12" s="4" t="s">
        <v>33</v>
      </c>
    </row>
    <row r="13" spans="1:12" ht="15.75" x14ac:dyDescent="0.25">
      <c r="B13" s="20" t="s">
        <v>16</v>
      </c>
      <c r="C13" s="20">
        <v>8</v>
      </c>
      <c r="D13" s="21">
        <v>1663</v>
      </c>
      <c r="E13" s="21">
        <f>12*D13</f>
        <v>19956</v>
      </c>
      <c r="G13" s="5">
        <f>Inmatning!K8*Inmatning!K7/kost!C13</f>
        <v>562.5</v>
      </c>
      <c r="L13" s="5">
        <f>G13*12</f>
        <v>6750</v>
      </c>
    </row>
    <row r="14" spans="1:12" s="4" customFormat="1" ht="15.75" x14ac:dyDescent="0.25">
      <c r="B14" s="20"/>
      <c r="C14" s="20"/>
      <c r="D14" s="21"/>
      <c r="G14" s="5"/>
    </row>
    <row r="15" spans="1:12" s="4" customFormat="1" ht="15.75" x14ac:dyDescent="0.25">
      <c r="B15" s="20"/>
      <c r="C15" s="20"/>
      <c r="D15" s="21"/>
      <c r="G15" s="5"/>
    </row>
    <row r="16" spans="1:12" ht="15.75" x14ac:dyDescent="0.25">
      <c r="B16" s="20" t="s">
        <v>15</v>
      </c>
      <c r="C16" s="20">
        <v>7.5</v>
      </c>
      <c r="D16" s="21">
        <v>1343</v>
      </c>
      <c r="E16" s="21">
        <f>12*D16</f>
        <v>16116</v>
      </c>
      <c r="G16" s="5">
        <f>Inmatning!K7*Inmatning!K8/kost!C16</f>
        <v>600</v>
      </c>
      <c r="L16" s="5">
        <f>G16*12</f>
        <v>7200</v>
      </c>
    </row>
    <row r="17" spans="2:12" s="4" customFormat="1" ht="15.75" x14ac:dyDescent="0.25">
      <c r="B17" s="20"/>
      <c r="C17" s="20"/>
      <c r="D17" s="21"/>
      <c r="G17" s="5"/>
    </row>
    <row r="18" spans="2:12" s="4" customFormat="1" ht="15.75" x14ac:dyDescent="0.25">
      <c r="B18" s="20"/>
      <c r="C18" s="20"/>
      <c r="D18" s="21"/>
      <c r="G18" s="5"/>
    </row>
    <row r="19" spans="2:12" ht="15.75" x14ac:dyDescent="0.25">
      <c r="B19" s="20" t="s">
        <v>14</v>
      </c>
      <c r="C19" s="20">
        <v>5</v>
      </c>
      <c r="D19" s="21">
        <v>1047</v>
      </c>
      <c r="E19" s="21">
        <f>12*D19</f>
        <v>12564</v>
      </c>
      <c r="G19" s="5">
        <f>Inmatning!K7*Inmatning!K8/kost!C19</f>
        <v>900</v>
      </c>
      <c r="L19" s="5">
        <f>G19*12</f>
        <v>10800</v>
      </c>
    </row>
    <row r="20" spans="2:12" s="4" customFormat="1" ht="15.75" x14ac:dyDescent="0.25">
      <c r="B20" s="20"/>
      <c r="C20" s="20"/>
      <c r="D20" s="21"/>
      <c r="G20" s="5"/>
    </row>
    <row r="21" spans="2:12" s="4" customFormat="1" ht="15.75" x14ac:dyDescent="0.25">
      <c r="B21" s="20"/>
      <c r="C21" s="20"/>
      <c r="D21" s="21"/>
      <c r="G21" s="5"/>
    </row>
    <row r="22" spans="2:12" ht="15.75" x14ac:dyDescent="0.25">
      <c r="B22" s="20" t="s">
        <v>13</v>
      </c>
      <c r="C22" s="20">
        <v>3.5</v>
      </c>
      <c r="D22" s="21">
        <v>763</v>
      </c>
      <c r="E22" s="21">
        <f>12*D22</f>
        <v>9156</v>
      </c>
      <c r="G22" s="5">
        <f>Inmatning!K7*Inmatning!K8/kost!C22</f>
        <v>1285.7142857142858</v>
      </c>
      <c r="L22" s="5">
        <f>G22*12</f>
        <v>15428.571428571429</v>
      </c>
    </row>
    <row r="23" spans="2:12" s="4" customFormat="1" ht="15.75" x14ac:dyDescent="0.25">
      <c r="B23" s="20"/>
      <c r="C23" s="20"/>
      <c r="D23" s="21"/>
      <c r="G23" s="5"/>
    </row>
    <row r="24" spans="2:12" s="4" customFormat="1" ht="15.75" x14ac:dyDescent="0.25">
      <c r="B24" s="20"/>
      <c r="C24" s="20"/>
      <c r="D24" s="21"/>
      <c r="G24" s="5"/>
    </row>
    <row r="25" spans="2:12" ht="15.75" x14ac:dyDescent="0.25">
      <c r="B25" s="20" t="s">
        <v>12</v>
      </c>
      <c r="C25" s="20">
        <v>2.5</v>
      </c>
      <c r="D25" s="21">
        <v>637</v>
      </c>
      <c r="E25" s="21">
        <f>12*D25</f>
        <v>7644</v>
      </c>
      <c r="F25" s="1"/>
      <c r="G25" s="5">
        <f>Inmatning!K7*Inmatning!K8/kost!C25</f>
        <v>1800</v>
      </c>
      <c r="L25" s="5">
        <f>G25*12</f>
        <v>21600</v>
      </c>
    </row>
    <row r="26" spans="2:12" s="4" customFormat="1" ht="15.75" x14ac:dyDescent="0.25">
      <c r="B26" s="20"/>
      <c r="C26" s="20"/>
      <c r="D26" s="21"/>
      <c r="G26" s="5"/>
    </row>
    <row r="27" spans="2:12" s="4" customFormat="1" ht="15.75" x14ac:dyDescent="0.25">
      <c r="B27" s="20"/>
      <c r="C27" s="20"/>
      <c r="D27" s="21"/>
      <c r="G27" s="5"/>
    </row>
    <row r="28" spans="2:12" x14ac:dyDescent="0.25">
      <c r="B28" s="19" t="s">
        <v>11</v>
      </c>
      <c r="C28" s="19">
        <v>1.5</v>
      </c>
      <c r="D28" s="21">
        <v>505</v>
      </c>
      <c r="E28" s="21">
        <f>12*D28</f>
        <v>6060</v>
      </c>
      <c r="G28" s="5">
        <f>Inmatning!K7*Inmatning!K8/kost!C28</f>
        <v>3000</v>
      </c>
      <c r="L28" s="5">
        <f>G28*12</f>
        <v>36000</v>
      </c>
    </row>
    <row r="29" spans="2:12" s="4" customFormat="1" x14ac:dyDescent="0.25">
      <c r="B29" s="19"/>
      <c r="C29" s="19"/>
      <c r="D29" s="21"/>
      <c r="G29" s="5"/>
    </row>
    <row r="30" spans="2:12" s="4" customFormat="1" x14ac:dyDescent="0.25">
      <c r="B30" s="19"/>
      <c r="C30" s="19"/>
      <c r="D30" s="21"/>
      <c r="G30" s="5"/>
    </row>
    <row r="31" spans="2:12" x14ac:dyDescent="0.25">
      <c r="B31" s="19" t="s">
        <v>10</v>
      </c>
      <c r="C31" s="19">
        <v>1.5</v>
      </c>
      <c r="D31" s="21">
        <v>319</v>
      </c>
      <c r="E31" s="21">
        <f>12*D31</f>
        <v>3828</v>
      </c>
      <c r="G31" s="5">
        <f>Inmatning!K7*Inmatning!K8/kost!C31</f>
        <v>3000</v>
      </c>
      <c r="L31" s="5">
        <f>G31*12</f>
        <v>36000</v>
      </c>
    </row>
    <row r="33" spans="1:8" x14ac:dyDescent="0.25">
      <c r="A33" s="7"/>
      <c r="B33" s="9"/>
      <c r="C33" s="9"/>
      <c r="D33" s="4"/>
      <c r="E33" s="4"/>
      <c r="F33" s="4"/>
      <c r="G33" s="8"/>
      <c r="H33" s="4"/>
    </row>
    <row r="35" spans="1:8" x14ac:dyDescent="0.25">
      <c r="B35" s="4"/>
      <c r="D35" s="4"/>
      <c r="E35" s="4"/>
      <c r="F35" s="4"/>
    </row>
    <row r="38" spans="1:8" x14ac:dyDescent="0.25">
      <c r="A38" s="7" t="s">
        <v>22</v>
      </c>
    </row>
  </sheetData>
  <sheetProtection password="CC77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Inmatning</vt:lpstr>
      <vt:lpstr>kost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2017-09-03T20:53:07Z</dcterms:created>
  <dcterms:modified xsi:type="dcterms:W3CDTF">2019-12-07T09:38:44Z</dcterms:modified>
</cp:coreProperties>
</file>